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<sst xmlns="http://schemas.openxmlformats.org/spreadsheetml/2006/main" count="98" uniqueCount="58">
  <si>
    <t>Stem cell therapeutic products* available on the market worldwide</t>
  </si>
  <si>
    <t>Product</t>
  </si>
  <si>
    <t>Brand/ Company</t>
  </si>
  <si>
    <t>Country </t>
  </si>
  <si>
    <t>Year of release</t>
  </si>
  <si>
    <t>Regulation</t>
  </si>
  <si>
    <t>Condition </t>
  </si>
  <si>
    <t>Cell type</t>
  </si>
  <si>
    <t>Donor type</t>
  </si>
  <si>
    <t>Price (USD approx.)</t>
  </si>
  <si>
    <t>Notes</t>
  </si>
  <si>
    <t>India</t>
  </si>
  <si>
    <t>eye diseases</t>
  </si>
  <si>
    <t>limbal stem cells</t>
  </si>
  <si>
    <t>auto</t>
  </si>
  <si>
    <t>post acute myocardial infarction</t>
  </si>
  <si>
    <t>BM MNC/ MSC-rich</t>
  </si>
  <si>
    <t>USA</t>
  </si>
  <si>
    <t>FDA (HTC/P, 21 CFR, part 1271)</t>
  </si>
  <si>
    <t>orthopedics</t>
  </si>
  <si>
    <t>Bone matrix with MSC </t>
  </si>
  <si>
    <t>allo</t>
  </si>
  <si>
    <t>BM MSC</t>
  </si>
  <si>
    <t>FDA (HTC/P, 21 CFR, part 1271)**</t>
  </si>
  <si>
    <t>S. Korea</t>
  </si>
  <si>
    <t>KFDA approved</t>
  </si>
  <si>
    <t>~ 19,000</t>
  </si>
  <si>
    <t>degenerative arthritis</t>
  </si>
  <si>
    <t>Umbilical cord MSC</t>
  </si>
  <si>
    <t>~ 40,000</t>
  </si>
  <si>
    <t>Cupistem</t>
  </si>
  <si>
    <t>anal fistula (Chron's disease)</t>
  </si>
  <si>
    <t>adipose MSC</t>
  </si>
  <si>
    <t> ~ 3,000-5,000</t>
  </si>
  <si>
    <t>Canada, New Zealand</t>
  </si>
  <si>
    <t>Health Canada, Medsafe</t>
  </si>
  <si>
    <t>acute GVHD (pediatric)</t>
  </si>
  <si>
    <t>~ 200,000 per course, 20k/ dose</t>
  </si>
  <si>
    <t>wounds, soft tissue defects</t>
  </si>
  <si>
    <t>placenta matrix + MSC + other cells</t>
  </si>
  <si>
    <t>bone defects/ orthopedics</t>
  </si>
  <si>
    <t>bone matrix + MSC + osteoblasts</t>
  </si>
  <si>
    <t>orthopedics </t>
  </si>
  <si>
    <t>Bone matrix with MSC and osteoprogenitors</t>
  </si>
  <si>
    <t>Australia</t>
  </si>
  <si>
    <t> TGA medical practitioner exemption</t>
  </si>
  <si>
    <t>osteoarthriitis, tendonitis</t>
  </si>
  <si>
    <t>adipose SVF</t>
  </si>
  <si>
    <t>Bone matrix with MAPC</t>
  </si>
  <si>
    <t>Italy/ EU</t>
  </si>
  <si>
    <t>EMA/ EC approved</t>
  </si>
  <si>
    <t>Hemacord</t>
  </si>
  <si>
    <t>FDA approved</t>
  </si>
  <si>
    <t>hematological diseases</t>
  </si>
  <si>
    <t>hematopoietic stem/ progenitor cells</t>
  </si>
  <si>
    <t>should be excluded?</t>
  </si>
  <si>
    <t>4 more cord blood products were approved by FDA, since 2011. They are excluded from analysis</t>
  </si>
  <si>
    <t>*     Stem cell therapeutic product (drug) was defined as it claimed by a company or regulatory agency.
    The product is authorized for sales and available on the market.
    The product is approved and/or regulated by federal agency.
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</si>
</sst>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 ;&quot;$&quot;(#,##0)"/>
  </numFmts>
  <fonts count="19">
    <font>
      <b val="0"/>
      <i val="0"/>
      <strike val="0"/>
      <u val="none"/>
      <sz val="10.0"/>
      <color rgb="FF000000"/>
      <name val="Arial"/>
    </font>
    <font>
      <b val="0"/>
      <i val="0"/>
      <strike val="0"/>
      <u/>
      <sz val="12.0"/>
      <color rgb="FF999999"/>
      <name val="Arial"/>
    </font>
    <font>
      <b val="0"/>
      <i val="0"/>
      <strike val="0"/>
      <u/>
      <sz val="12.0"/>
      <color rgb="FF0000D4"/>
      <name val="Arial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Arial"/>
    </font>
    <font>
      <b val="0"/>
      <i val="0"/>
      <strike val="0"/>
      <u/>
      <sz val="12.0"/>
      <color rgb="FF0000D4"/>
      <name val="Arial"/>
    </font>
    <font>
      <b val="0"/>
      <i val="0"/>
      <strike val="0"/>
      <u/>
      <sz val="12.0"/>
      <color rgb="FF0000D4"/>
      <name val="Arial"/>
    </font>
    <font>
      <b val="0"/>
      <i val="0"/>
      <strike val="0"/>
      <u val="none"/>
      <sz val="12.0"/>
      <color rgb="FF999999"/>
      <name val="Arial"/>
    </font>
    <font>
      <b/>
      <i val="0"/>
      <strike val="0"/>
      <u val="none"/>
      <sz val="12.0"/>
      <color rgb="FF000000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2.0"/>
      <color rgb="FF999999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/>
      <sz val="12.0"/>
      <color rgb="FF0000D4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2.0"/>
      <color rgb="FF000000"/>
      <name val="Arial"/>
    </font>
    <font>
      <b val="0"/>
      <i val="0"/>
      <strike val="0"/>
      <u val="none"/>
      <sz val="12.0"/>
      <color rgb="FF000000"/>
      <name val="Arial"/>
    </font>
    <font>
      <b/>
      <i val="0"/>
      <strike val="0"/>
      <u val="none"/>
      <sz val="12.0"/>
      <color rgb="FF000000"/>
      <name val="Arial"/>
    </font>
    <font>
      <b val="0"/>
      <i val="0"/>
      <strike val="0"/>
      <u/>
      <sz val="12.0"/>
      <color rgb="FF999999"/>
      <name val="Arial"/>
    </font>
  </fonts>
  <fills count="5">
    <fill>
      <patternFill patternType="none"/>
    </fill>
    <fill>
      <patternFill patternType="gray125"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fillId="0" numFmtId="0" borderId="0" fontId="0"/>
  </cellStyleXfs>
  <cellXfs count="23">
    <xf applyAlignment="1" fillId="0" xfId="0" numFmtId="0" borderId="0" fontId="0">
      <alignment vertical="bottom" horizontal="general" wrapText="1"/>
    </xf>
    <xf applyAlignment="1" fillId="0" xfId="0" numFmtId="10" borderId="0" fontId="0" applyNumberFormat="1">
      <alignment vertical="bottom" horizontal="general" wrapText="1"/>
    </xf>
    <xf applyAlignment="1" fillId="2" xfId="0" numFmtId="0" borderId="0" applyFont="1" fontId="1" applyFill="1">
      <alignment vertical="bottom" horizontal="center"/>
    </xf>
    <xf applyAlignment="1" fillId="0" xfId="0" numFmtId="0" borderId="0" applyFont="1" fontId="2">
      <alignment vertical="bottom" horizontal="center"/>
    </xf>
    <xf applyBorder="1" applyAlignment="1" fillId="0" xfId="0" numFmtId="0" borderId="1" fontId="0">
      <alignment vertical="bottom" horizontal="general" wrapText="1"/>
    </xf>
    <xf applyAlignment="1" fillId="0" xfId="0" numFmtId="0" borderId="0" applyFont="1" fontId="3">
      <alignment vertical="bottom" horizontal="center" wrapText="1"/>
    </xf>
    <xf applyAlignment="1" fillId="3" xfId="0" numFmtId="0" borderId="0" applyFont="1" fontId="4" applyFill="1">
      <alignment vertical="bottom" horizontal="center"/>
    </xf>
    <xf applyAlignment="1" fillId="0" xfId="0" numFmtId="0" borderId="0" applyFont="1" fontId="5">
      <alignment vertical="bottom" horizontal="center" wrapText="1"/>
    </xf>
    <xf applyAlignment="1" fillId="0" xfId="0" numFmtId="0" borderId="0" applyFont="1" fontId="6">
      <alignment vertical="bottom" horizontal="center" wrapText="1"/>
    </xf>
    <xf fillId="2" xfId="0" numFmtId="0" borderId="0" applyFont="1" fontId="7" applyFill="1"/>
    <xf applyAlignment="1" fillId="3" xfId="0" numFmtId="0" borderId="0" applyFont="1" fontId="8" applyFill="1">
      <alignment vertical="bottom" horizontal="center" wrapText="1"/>
    </xf>
    <xf applyAlignment="1" fillId="4" xfId="0" numFmtId="0" borderId="0" fontId="0" applyFill="1">
      <alignment vertical="bottom" horizontal="general" wrapText="1"/>
    </xf>
    <xf applyAlignment="1" fillId="0" xfId="0" numFmtId="0" borderId="0" applyFont="1" fontId="9">
      <alignment vertical="bottom" horizontal="center"/>
    </xf>
    <xf applyAlignment="1" fillId="2" xfId="0" numFmtId="0" borderId="0" applyFont="1" fontId="10" applyFill="1">
      <alignment vertical="bottom" horizontal="center"/>
    </xf>
    <xf applyAlignment="1" fillId="0" xfId="0" numFmtId="3" borderId="0" applyFont="1" fontId="11" applyNumberFormat="1">
      <alignment vertical="bottom" horizontal="center"/>
    </xf>
    <xf applyAlignment="1" fillId="0" xfId="0" numFmtId="0" borderId="0" applyFont="1" fontId="12">
      <alignment vertical="bottom" horizontal="center"/>
    </xf>
    <xf applyAlignment="1" fillId="0" xfId="0" numFmtId="0" borderId="0" applyFont="1" fontId="13">
      <alignment vertical="bottom" horizontal="center" wrapText="1"/>
    </xf>
    <xf applyAlignment="1" fillId="0" xfId="0" numFmtId="164" borderId="0" applyFont="1" fontId="14" applyNumberFormat="1">
      <alignment vertical="bottom" horizontal="center"/>
    </xf>
    <xf applyAlignment="1" fillId="4" xfId="0" numFmtId="0" borderId="0" applyFont="1" fontId="15" applyFill="1">
      <alignment vertical="bottom" horizontal="center"/>
    </xf>
    <xf applyAlignment="1" fillId="0" xfId="0" numFmtId="0" borderId="0" applyFont="1" fontId="16">
      <alignment vertical="bottom" horizontal="general" wrapText="1"/>
    </xf>
    <xf applyBorder="1" applyAlignment="1" fillId="0" xfId="0" numFmtId="0" borderId="2" fontId="0">
      <alignment vertical="bottom" horizontal="general" wrapText="1"/>
    </xf>
    <xf applyAlignment="1" fillId="0" xfId="0" numFmtId="0" borderId="0" applyFont="1" fontId="17">
      <alignment vertical="bottom" horizontal="general" wrapText="1"/>
    </xf>
    <xf applyAlignment="1" fillId="2" xfId="0" numFmtId="0" borderId="0" applyFont="1" fontId="18" applyFill="1">
      <alignment vertical="bottom" horizontal="center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3.0" defaultRowHeight="12.75"/>
  <cols>
    <col min="1" customWidth="1" max="1" width="43.14"/>
    <col min="2" customWidth="1" max="2" width="30.14"/>
    <col min="3" customWidth="1" max="3" width="25.14"/>
    <col min="4" customWidth="1" max="4" width="18.14"/>
    <col min="5" customWidth="1" max="5" width="41.0"/>
    <col min="6" customWidth="1" max="6" width="36.29"/>
    <col min="7" customWidth="1" max="7" width="50.14"/>
    <col min="9" customWidth="1" max="9" width="33.29"/>
    <col min="10" customWidth="1" max="10" width="21.0"/>
  </cols>
  <sheetData>
    <row customHeight="1" r="1" ht="21.0">
      <c t="s" s="21" r="A1">
        <v>0</v>
      </c>
    </row>
    <row customHeight="1" r="2" ht="15.0">
      <c t="s" s="10" r="A2">
        <v>1</v>
      </c>
      <c t="s" s="6" r="B2">
        <v>2</v>
      </c>
      <c t="s" s="6" r="C2">
        <v>3</v>
      </c>
      <c t="s" s="6" r="D2">
        <v>4</v>
      </c>
      <c t="s" s="6" r="E2">
        <v>5</v>
      </c>
      <c t="s" s="6" r="F2">
        <v>6</v>
      </c>
      <c t="s" s="6" r="G2">
        <v>7</v>
      </c>
      <c t="s" s="6" r="H2">
        <v>8</v>
      </c>
      <c t="s" s="6" r="I2">
        <v>9</v>
      </c>
      <c t="s" s="6" r="J2">
        <v>10</v>
      </c>
    </row>
    <row customHeight="1" r="3" ht="15.0">
      <c t="str" s="7" r="A3">
        <f>HYPERLINK("http://www.rellife.com/products_relinethra.html","ReliNethra")</f>
        <v>ReliNethra</v>
      </c>
      <c t="str" s="3" r="B3">
        <f>HYPERLINK("http://www.rellife.com","Reliance Life Science ")</f>
        <v>Reliance Life Science </v>
      </c>
      <c t="s" s="12" r="C3">
        <v>11</v>
      </c>
      <c s="12" r="D3">
        <v>2008</v>
      </c>
      <c s="12" r="E3"/>
      <c t="s" s="12" r="F3">
        <v>12</v>
      </c>
      <c t="s" s="12" r="G3">
        <v>13</v>
      </c>
      <c t="s" s="12" r="H3">
        <v>14</v>
      </c>
    </row>
    <row customHeight="1" r="4" ht="15.0">
      <c t="str" s="7" r="A4">
        <f>HYPERLINK("http://www.rellife.com/products_cardiorel.html","CardioRel")</f>
        <v>CardioRel</v>
      </c>
      <c t="str" s="3" r="B4">
        <f>HYPERLINK("http://www.rellife.com","Reliance Life Science ")</f>
        <v>Reliance Life Science </v>
      </c>
      <c t="s" s="12" r="C4">
        <v>11</v>
      </c>
      <c s="12" r="D4">
        <v>2010</v>
      </c>
      <c s="12" r="E4"/>
      <c t="s" s="12" r="F4">
        <v>15</v>
      </c>
      <c t="s" s="12" r="G4">
        <v>16</v>
      </c>
      <c t="s" s="12" r="H4">
        <v>14</v>
      </c>
    </row>
    <row customHeight="1" r="5" ht="15.0">
      <c t="str" s="7" r="A5">
        <f>HYPERLINK("http://www.orthofix.com/products/trinity-evolution.asp?cid=36","Trinity Evolution")</f>
        <v>Trinity Evolution</v>
      </c>
      <c t="str" s="3" r="B5">
        <f>HYPERLINK("http://www.orthofix.com/default.asp","Orthofix")</f>
        <v>Orthofix</v>
      </c>
      <c t="s" s="12" r="C5">
        <v>17</v>
      </c>
      <c t="s" s="12" r="E5">
        <v>18</v>
      </c>
      <c t="s" s="12" r="F5">
        <v>19</v>
      </c>
      <c t="s" s="12" r="G5">
        <v>20</v>
      </c>
      <c t="s" s="12" r="H5">
        <v>21</v>
      </c>
    </row>
    <row customHeight="1" r="6" ht="15.0">
      <c t="str" s="7" r="A6">
        <f>HYPERLINK("http://www.nuvasive.com/patient-solutions/bone-grafting/","Osteocel Plus")</f>
        <v>Osteocel Plus</v>
      </c>
      <c t="str" s="3" r="B6">
        <f>HYPERLINK("http://www.nuvasive.com","NuVasive")</f>
        <v>NuVasive</v>
      </c>
      <c t="s" s="12" r="C6">
        <v>17</v>
      </c>
      <c s="12" r="D6">
        <v>2009</v>
      </c>
      <c t="s" s="12" r="E6">
        <v>18</v>
      </c>
      <c t="s" s="12" r="F6">
        <v>19</v>
      </c>
      <c t="s" s="12" r="G6">
        <v>22</v>
      </c>
      <c t="s" s="12" r="H6">
        <v>21</v>
      </c>
    </row>
    <row customHeight="1" r="7" ht="15.0">
      <c t="str" s="7" r="A7">
        <f>HYPERLINK("http://www.allosource.org/medical-professionals/allografts/osteobiologics","AlloStem")</f>
        <v>AlloStem</v>
      </c>
      <c t="str" s="3" r="B7">
        <f>hyperlink("http://www.allosource.org/","AlloSource")</f>
        <v>AlloSource</v>
      </c>
      <c t="s" s="12" r="C7">
        <v>17</v>
      </c>
      <c s="12" r="D7"/>
      <c t="s" s="18" r="E7">
        <v>23</v>
      </c>
      <c t="s" s="12" r="F7">
        <v>19</v>
      </c>
      <c t="s" s="12" r="G7">
        <v>22</v>
      </c>
      <c t="s" s="12" r="H7">
        <v>21</v>
      </c>
      <c s="16" r="I7">
        <f>5*650</f>
        <v>3250</v>
      </c>
    </row>
    <row customHeight="1" r="8" ht="15.0">
      <c t="str" s="7" r="A8">
        <f>HYPERLINK("http://www.fcbpharmicell.com/english/biz/medical_heart.php","HearticellGram-AMI")</f>
        <v>HearticellGram-AMI</v>
      </c>
      <c t="str" s="3" r="B8">
        <f>HYPERLINK("http://www.fcbpharmicell.com/english","FCB PharmiCell")</f>
        <v>FCB PharmiCell</v>
      </c>
      <c t="s" s="12" r="C8">
        <v>24</v>
      </c>
      <c s="12" r="D8">
        <v>2011</v>
      </c>
      <c t="s" s="12" r="E8">
        <v>25</v>
      </c>
      <c t="s" s="12" r="F8">
        <v>15</v>
      </c>
      <c t="s" s="12" r="G8">
        <v>22</v>
      </c>
      <c t="s" s="12" r="H8">
        <v>14</v>
      </c>
      <c t="s" s="14" r="I8">
        <v>26</v>
      </c>
    </row>
    <row customHeight="1" r="9" ht="15.0">
      <c t="str" s="7" r="A9">
        <f>HYPERLINK("http://www.medi-post.com/sp_5_1.asp","Cartistem")</f>
        <v>Cartistem</v>
      </c>
      <c t="str" s="3" r="B9">
        <f>HYPERLINK("http://www.medi-post.com/index.asp","Medipost")</f>
        <v>Medipost</v>
      </c>
      <c t="s" s="12" r="C9">
        <v>24</v>
      </c>
      <c s="12" r="D9">
        <v>2012</v>
      </c>
      <c t="s" s="12" r="E9">
        <v>25</v>
      </c>
      <c t="s" s="12" r="F9">
        <v>27</v>
      </c>
      <c t="s" s="12" r="G9">
        <v>28</v>
      </c>
      <c t="s" s="12" r="H9">
        <v>21</v>
      </c>
      <c t="s" s="17" r="I9">
        <v>29</v>
      </c>
    </row>
    <row customHeight="1" r="10" ht="15.0">
      <c t="s" s="5" r="A10">
        <v>30</v>
      </c>
      <c t="str" s="3" r="B10">
        <f>HYPERLINK("http://www.anterogen.com/","Anterogen")</f>
        <v>Anterogen</v>
      </c>
      <c t="s" s="12" r="C10">
        <v>24</v>
      </c>
      <c s="12" r="D10">
        <v>2012</v>
      </c>
      <c t="s" s="12" r="E10">
        <v>25</v>
      </c>
      <c t="s" s="12" r="F10">
        <v>31</v>
      </c>
      <c t="s" s="12" r="G10">
        <v>32</v>
      </c>
      <c t="s" s="12" r="H10">
        <v>14</v>
      </c>
      <c t="s" s="12" r="I10">
        <v>33</v>
      </c>
    </row>
    <row customHeight="1" r="11" ht="22.5">
      <c t="str" s="7" r="A11">
        <f>HYPERLINK("http://www.osiris.com/therapeutics.php#","Prochymal")</f>
        <v>Prochymal</v>
      </c>
      <c t="str" s="3" r="B11">
        <f>HYPERLINK("http://www.osiris.com","Osiris Therapeutics")</f>
        <v>Osiris Therapeutics</v>
      </c>
      <c t="s" s="19" r="C11">
        <v>34</v>
      </c>
      <c s="16" r="D11">
        <v>2012</v>
      </c>
      <c t="s" s="16" r="E11">
        <v>35</v>
      </c>
      <c t="s" s="16" r="F11">
        <v>36</v>
      </c>
      <c t="s" s="16" r="G11">
        <v>22</v>
      </c>
      <c t="s" s="16" r="H11">
        <v>21</v>
      </c>
      <c t="s" s="19" r="I11">
        <v>37</v>
      </c>
    </row>
    <row customHeight="1" r="12" ht="15.0">
      <c t="str" s="7" r="A12">
        <f>HYPERLINK("http://www.osiris.com/grafix","Grafix")</f>
        <v>Grafix</v>
      </c>
      <c t="str" s="3" r="B12">
        <f>HYPERLINK("http://www.osiris.com","Osiris Therapeutics")</f>
        <v>Osiris Therapeutics</v>
      </c>
      <c t="s" s="16" r="C12">
        <v>17</v>
      </c>
      <c s="16" r="D12">
        <v>2011</v>
      </c>
      <c t="s" s="12" r="E12">
        <v>18</v>
      </c>
      <c t="s" s="16" r="F12">
        <v>38</v>
      </c>
      <c t="s" s="16" r="G12">
        <v>39</v>
      </c>
      <c t="s" s="16" r="H12">
        <v>21</v>
      </c>
    </row>
    <row customHeight="1" r="13" ht="15.0">
      <c t="str" s="7" r="A13">
        <f>HYPERLINK("http://www.osiris.com/ovationOS","OvationOS")</f>
        <v>OvationOS</v>
      </c>
      <c t="str" s="3" r="B13">
        <f>HYPERLINK("http://www.osiris.com","Osiris Therapeutics")</f>
        <v>Osiris Therapeutics</v>
      </c>
      <c t="s" s="16" r="C13">
        <v>17</v>
      </c>
      <c s="16" r="D13">
        <v>2013</v>
      </c>
      <c t="s" s="12" r="E13">
        <v>18</v>
      </c>
      <c t="s" s="16" r="F13">
        <v>40</v>
      </c>
      <c t="s" s="16" r="G13">
        <v>41</v>
      </c>
      <c t="s" s="16" r="H13">
        <v>21</v>
      </c>
    </row>
    <row customHeight="1" r="14" ht="15.0">
      <c t="str" s="7" r="A14">
        <f>HYPERLINK("http://us.orthofix.com/products/trinity-ELITE.asp?cid=48","Trinity ELITE")</f>
        <v>Trinity ELITE</v>
      </c>
      <c t="str" s="3" r="B14">
        <f>HYPERLINK("http://www.orthofix.com/default.asp","Orthofix")</f>
        <v>Orthofix</v>
      </c>
      <c t="s" s="16" r="C14">
        <v>17</v>
      </c>
      <c s="3" r="D14">
        <f>HYPERLINK("http://www.mtf.org/news_press_releases.html#pr070113",2013)</f>
        <v>2013</v>
      </c>
      <c t="s" s="12" r="E14">
        <v>18</v>
      </c>
      <c t="s" s="16" r="F14">
        <v>42</v>
      </c>
      <c t="s" s="12" r="G14">
        <v>43</v>
      </c>
      <c t="s" s="12" r="H14">
        <v>21</v>
      </c>
    </row>
    <row customHeight="1" r="15" ht="15.0">
      <c t="str" s="7" r="A15">
        <f>HYPERLINK("http://www.imaginelessjointpain.com.au/","HiQCell")</f>
        <v>HiQCell</v>
      </c>
      <c t="str" s="3" r="B15">
        <f>HYPERLINK("http://regeneus.com.au/","Regeneus")</f>
        <v>Regeneus</v>
      </c>
      <c t="s" s="16" r="C15">
        <v>44</v>
      </c>
      <c s="16" r="D15">
        <v>2013</v>
      </c>
      <c t="s" s="12" r="E15">
        <v>45</v>
      </c>
      <c t="s" s="16" r="F15">
        <v>46</v>
      </c>
      <c t="s" s="12" r="G15">
        <v>47</v>
      </c>
      <c t="s" s="12" r="H15">
        <v>14</v>
      </c>
    </row>
    <row customHeight="1" r="16" ht="15.0">
      <c t="str" s="7" r="A16">
        <f>HYPERLINK("http://www.map3.com","map3")</f>
        <v>map3</v>
      </c>
      <c t="str" s="3" r="B16">
        <f>HYPERLINK("http://www.rtix.com","RTI Surgical")</f>
        <v>RTI Surgical</v>
      </c>
      <c t="s" s="16" r="C16">
        <v>17</v>
      </c>
      <c s="16" r="D16">
        <v>2014</v>
      </c>
      <c t="s" s="12" r="E16">
        <v>18</v>
      </c>
      <c t="s" s="16" r="F16">
        <v>42</v>
      </c>
      <c t="s" s="12" r="G16">
        <v>48</v>
      </c>
      <c t="s" s="12" r="H16">
        <v>21</v>
      </c>
    </row>
    <row customHeight="1" r="17" ht="15.0">
      <c t="str" s="8" r="A17">
        <f>HYPERLINK("http://www.holostem.com/en/Homepage.html","Holoclar")</f>
        <v>Holoclar</v>
      </c>
      <c t="str" s="15" r="B17">
        <f>HYPERLINK("http://www.holostem.com/en/Homepage.html","Chiesi Farmaceutici S.p.A.")</f>
        <v>Chiesi Farmaceutici S.p.A.</v>
      </c>
      <c t="s" s="16" r="C17">
        <v>49</v>
      </c>
      <c s="16" r="D17">
        <v>2015</v>
      </c>
      <c t="s" s="16" r="E17">
        <v>50</v>
      </c>
      <c t="s" s="16" r="F17">
        <v>12</v>
      </c>
      <c t="s" s="16" r="G17">
        <v>13</v>
      </c>
      <c t="s" s="16" r="H17">
        <v>14</v>
      </c>
    </row>
    <row customHeight="1" r="18" ht="15.0"/>
    <row customHeight="1" r="19" ht="15.0">
      <c s="20" r="A19"/>
      <c s="20" r="B19"/>
      <c s="20" r="C19"/>
      <c s="20" r="D19"/>
      <c s="20" r="E19"/>
      <c s="20" r="F19"/>
      <c s="20" r="G19"/>
      <c s="20" r="H19"/>
      <c s="20" r="I19"/>
      <c s="20" r="J19"/>
    </row>
    <row customHeight="1" r="20" ht="15.0">
      <c s="4" r="A20"/>
      <c s="4" r="B20"/>
      <c s="4" r="C20"/>
      <c s="4" r="D20"/>
      <c s="4" r="E20"/>
      <c s="4" r="F20"/>
      <c s="4" r="G20"/>
      <c s="4" r="H20"/>
      <c s="4" r="I20"/>
      <c s="4" r="J20"/>
    </row>
    <row customHeight="1" r="21" ht="15.0">
      <c t="s" s="22" r="A21">
        <v>51</v>
      </c>
      <c t="str" s="2" r="B21">
        <f>HYPERLINK("http://nybloodcenter.org/index.jsp","NYBC")</f>
        <v>NYBC</v>
      </c>
      <c t="s" s="13" r="C21">
        <v>17</v>
      </c>
      <c s="13" r="D21">
        <v>2011</v>
      </c>
      <c t="s" s="13" r="E21">
        <v>52</v>
      </c>
      <c t="s" s="13" r="F21">
        <v>53</v>
      </c>
      <c t="s" s="13" r="G21">
        <v>54</v>
      </c>
      <c t="s" s="13" r="H21">
        <v>21</v>
      </c>
      <c s="9" r="I21"/>
      <c t="s" s="9" r="J21">
        <v>55</v>
      </c>
    </row>
    <row customHeight="1" r="22" ht="15.0">
      <c t="s" r="A22">
        <v>56</v>
      </c>
    </row>
    <row customHeight="1" r="23" ht="15.0"/>
    <row customHeight="1" r="24" ht="15.0">
      <c t="str" s="11" r="A24">
        <f>HYPERLINK("http://www.fda.gov/BiologicsBloodVaccines/GuidanceComplianceRegulatoryInformation/ComplianceActivities/Enforcement/UntitledLetters/ucm274938.htm","See FDA notice")</f>
        <v>See FDA notice</v>
      </c>
    </row>
    <row customHeight="1" r="25" ht="15.0">
      <c t="s" s="1" r="A25">
        <v>57</v>
      </c>
    </row>
    <row customHeight="1" r="26" ht="15.0">
      <c t="str" r="A26">
        <f>HYPERLINK("http://www.fda.gov/BiologicsBloodVaccines/GuidanceComplianceRegulatoryInformation/ComplianceActivities/Enforcement/UntitledLetters/ucm264011.htm","PureGen - FDA notice")</f>
        <v>PureGen - FDA notice</v>
      </c>
    </row>
    <row customHeight="1" r="27" ht="15.0"/>
    <row customHeight="1" r="28" ht="15.0"/>
    <row customHeight="1" r="29" ht="15.0"/>
    <row customHeight="1" r="30" ht="15.0"/>
    <row customHeight="1" r="31" ht="15.0"/>
    <row customHeight="1" r="32" ht="15.0"/>
    <row customHeight="1" r="33" ht="15.0"/>
    <row customHeight="1" r="34" ht="15.0"/>
    <row customHeight="1" r="35" ht="15.0"/>
    <row customHeight="1" r="36" ht="15.0"/>
    <row customHeight="1" r="37" ht="15.0"/>
    <row customHeight="1" r="38" ht="15.0"/>
    <row customHeight="1" r="39" ht="15.0"/>
    <row customHeight="1" r="40" ht="15.0"/>
    <row customHeight="1" r="41" ht="15.0"/>
    <row customHeight="1" r="42" ht="15.0"/>
    <row customHeight="1" r="43" ht="15.0"/>
    <row customHeight="1" r="44" ht="15.0"/>
    <row customHeight="1" r="45" ht="15.0"/>
    <row customHeight="1" r="46" ht="15.0"/>
    <row customHeight="1" r="47" ht="15.0"/>
    <row customHeight="1" r="48" ht="15.0"/>
    <row customHeight="1" r="49" ht="15.0"/>
    <row customHeight="1" r="50" ht="15.0"/>
  </sheetData>
</worksheet>
</file>